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<sst xmlns="http://schemas.openxmlformats.org/spreadsheetml/2006/main" count="57" uniqueCount="29">
  <si>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%</t>
  </si>
  <si>
    <t>=</t>
  </si>
  <si>
    <t>SEZ.
N. 1</t>
  </si>
  <si>
    <t>SEZ.
N. 2</t>
  </si>
  <si>
    <t>SEZ.
N. 3</t>
  </si>
  <si>
    <t>SEZ.
N. 4</t>
  </si>
  <si>
    <t>SEZ.
N. 5</t>
  </si>
  <si>
    <t>SEZ.
N. 6</t>
  </si>
  <si>
    <t>TOT.</t>
  </si>
  <si>
    <t>SCHEDE BIANCHE</t>
  </si>
  <si>
    <t>VOTI NULLI</t>
  </si>
  <si>
    <t>VOTI CONT E NON ASSEGN.</t>
  </si>
  <si>
    <t>VOTANTI</t>
  </si>
  <si>
    <t>ELETTORI</t>
  </si>
  <si>
    <t>TOTALE VOTI LISTE</t>
  </si>
  <si>
    <t>SEZ.
N. 7</t>
  </si>
  <si>
    <t>SEZ.
N.8</t>
  </si>
  <si>
    <t>SEZ.
N.9</t>
  </si>
  <si>
    <t>SEZ.
N.10</t>
  </si>
  <si>
    <t>SEZ.
N.11</t>
  </si>
  <si>
    <t>SEZ.
N.12</t>
  </si>
  <si>
    <t>SEZ.
N.13</t>
  </si>
  <si>
    <t>SEZ.
N.14</t>
  </si>
  <si>
    <t>CANDIDATO SINDACO CRISTIAN ZAFFINI</t>
  </si>
  <si>
    <t>ELEZIONI DEI CONSIGLIERI COMUNALI ED ELEZIONE DIRETTA DEL SINDACO</t>
  </si>
  <si>
    <t>CANDIDATO SINDACO ANDREA DIONIGI LISTA CIVICA ANDREA DIONIGI</t>
  </si>
  <si>
    <t>CANDIDATO SINDACO PALMIRO UCCHIELLI LISTA CIVICA DEMOCRATICI PER VALLEFOGLIA</t>
  </si>
  <si>
    <t>CANDIDATO SINDACO LUCA LUCARINI LISTA CIVICA INSIEME PER VALLEFOGLIA</t>
  </si>
  <si>
    <t>CANDIDATO SINDACO CRISTIAN ZAFFINI MOVIMENTO 5 STELLE BEPPEGRILLO.IT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</si>
</sst>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_-;_-@_-"/>
    <numFmt numFmtId="178" formatCode="&quot;Attivo&quot;;&quot;Attivo&quot;;&quot;Inattivo&quot;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b/>
      <sz val="16"/>
      <name val="Times New Roman"/>
      <family val="1"/>
    </font>
    <font>
      <b/>
      <sz val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Verdana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sz val="9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medium"/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7" fillId="33" borderId="18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7" fillId="0" borderId="19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1" fontId="8" fillId="33" borderId="22" xfId="46" applyFont="1" applyFill="1" applyBorder="1" applyAlignment="1">
      <alignment horizontal="right" vertical="center" wrapText="1"/>
    </xf>
    <xf numFmtId="172" fontId="9" fillId="33" borderId="23" xfId="46" applyNumberFormat="1" applyFont="1" applyFill="1" applyBorder="1" applyAlignment="1">
      <alignment horizontal="right" vertical="center" wrapText="1"/>
    </xf>
    <xf numFmtId="41" fontId="8" fillId="33" borderId="24" xfId="46" applyFont="1" applyFill="1" applyBorder="1" applyAlignment="1">
      <alignment horizontal="right" vertical="center" wrapText="1"/>
    </xf>
    <xf numFmtId="41" fontId="8" fillId="33" borderId="25" xfId="46" applyFont="1" applyFill="1" applyBorder="1" applyAlignment="1">
      <alignment horizontal="right" vertical="center" wrapText="1"/>
    </xf>
    <xf numFmtId="172" fontId="9" fillId="33" borderId="26" xfId="46" applyNumberFormat="1" applyFont="1" applyFill="1" applyBorder="1" applyAlignment="1">
      <alignment horizontal="right" vertical="center" wrapText="1"/>
    </xf>
    <xf numFmtId="41" fontId="10" fillId="34" borderId="27" xfId="46" applyFont="1" applyFill="1" applyBorder="1" applyAlignment="1">
      <alignment horizontal="right" vertical="center" wrapText="1"/>
    </xf>
    <xf numFmtId="172" fontId="11" fillId="34" borderId="28" xfId="46" applyNumberFormat="1" applyFont="1" applyFill="1" applyBorder="1" applyAlignment="1">
      <alignment horizontal="right" vertical="center" wrapText="1"/>
    </xf>
    <xf numFmtId="0" fontId="10" fillId="34" borderId="29" xfId="46" applyNumberFormat="1" applyFont="1" applyFill="1" applyBorder="1" applyAlignment="1">
      <alignment horizontal="right" vertical="center" wrapText="1"/>
    </xf>
    <xf numFmtId="0" fontId="11" fillId="34" borderId="29" xfId="46" applyNumberFormat="1" applyFont="1" applyFill="1" applyBorder="1" applyAlignment="1">
      <alignment horizontal="right" vertical="center" wrapText="1"/>
    </xf>
    <xf numFmtId="172" fontId="11" fillId="34" borderId="30" xfId="46" applyNumberFormat="1" applyFont="1" applyFill="1" applyBorder="1" applyAlignment="1">
      <alignment horizontal="right" vertical="center" wrapText="1"/>
    </xf>
    <xf numFmtId="41" fontId="10" fillId="34" borderId="31" xfId="46" applyFont="1" applyFill="1" applyBorder="1" applyAlignment="1">
      <alignment horizontal="right" vertical="center" wrapText="1"/>
    </xf>
    <xf numFmtId="41" fontId="10" fillId="0" borderId="32" xfId="46" applyFont="1" applyBorder="1" applyAlignment="1" applyProtection="1">
      <alignment horizontal="right" vertical="center" wrapText="1"/>
      <protection locked="0"/>
    </xf>
    <xf numFmtId="172" fontId="11" fillId="0" borderId="33" xfId="46" applyNumberFormat="1" applyFont="1" applyBorder="1" applyAlignment="1">
      <alignment horizontal="right" vertical="center" wrapText="1"/>
    </xf>
    <xf numFmtId="172" fontId="11" fillId="0" borderId="34" xfId="46" applyNumberFormat="1" applyFont="1" applyBorder="1" applyAlignment="1">
      <alignment horizontal="right" vertical="center" wrapText="1"/>
    </xf>
    <xf numFmtId="0" fontId="11" fillId="0" borderId="35" xfId="46" applyNumberFormat="1" applyFont="1" applyBorder="1" applyAlignment="1">
      <alignment horizontal="right" vertical="center" wrapText="1"/>
    </xf>
    <xf numFmtId="41" fontId="8" fillId="0" borderId="36" xfId="46" applyFont="1" applyFill="1" applyBorder="1" applyAlignment="1">
      <alignment horizontal="right" vertical="center" wrapText="1"/>
    </xf>
    <xf numFmtId="172" fontId="9" fillId="0" borderId="34" xfId="46" applyNumberFormat="1" applyFont="1" applyBorder="1" applyAlignment="1">
      <alignment horizontal="right" vertical="center" wrapText="1"/>
    </xf>
    <xf numFmtId="41" fontId="10" fillId="0" borderId="37" xfId="46" applyFont="1" applyBorder="1" applyAlignment="1" applyProtection="1">
      <alignment horizontal="right" vertical="center" wrapText="1"/>
      <protection locked="0"/>
    </xf>
    <xf numFmtId="172" fontId="11" fillId="0" borderId="38" xfId="46" applyNumberFormat="1" applyFont="1" applyBorder="1" applyAlignment="1">
      <alignment horizontal="right" vertical="center" wrapText="1"/>
    </xf>
    <xf numFmtId="172" fontId="11" fillId="0" borderId="39" xfId="46" applyNumberFormat="1" applyFont="1" applyBorder="1" applyAlignment="1">
      <alignment horizontal="right" vertical="center" wrapText="1"/>
    </xf>
    <xf numFmtId="0" fontId="11" fillId="0" borderId="40" xfId="46" applyNumberFormat="1" applyFont="1" applyBorder="1" applyAlignment="1">
      <alignment horizontal="right" vertical="center" wrapText="1"/>
    </xf>
    <xf numFmtId="41" fontId="8" fillId="0" borderId="41" xfId="46" applyFont="1" applyFill="1" applyBorder="1" applyAlignment="1">
      <alignment horizontal="right" vertical="center" wrapText="1"/>
    </xf>
    <xf numFmtId="172" fontId="9" fillId="0" borderId="39" xfId="46" applyNumberFormat="1" applyFont="1" applyBorder="1" applyAlignment="1">
      <alignment horizontal="right" vertical="center" wrapText="1"/>
    </xf>
    <xf numFmtId="41" fontId="10" fillId="0" borderId="42" xfId="46" applyFont="1" applyBorder="1" applyAlignment="1" applyProtection="1">
      <alignment horizontal="right" vertical="center" wrapText="1"/>
      <protection locked="0"/>
    </xf>
    <xf numFmtId="172" fontId="11" fillId="0" borderId="43" xfId="46" applyNumberFormat="1" applyFont="1" applyBorder="1" applyAlignment="1">
      <alignment horizontal="right" vertical="center" wrapText="1"/>
    </xf>
    <xf numFmtId="172" fontId="11" fillId="0" borderId="44" xfId="46" applyNumberFormat="1" applyFont="1" applyBorder="1" applyAlignment="1">
      <alignment horizontal="right" vertical="center" wrapText="1"/>
    </xf>
    <xf numFmtId="0" fontId="11" fillId="0" borderId="45" xfId="46" applyNumberFormat="1" applyFont="1" applyBorder="1" applyAlignment="1">
      <alignment horizontal="right" vertical="center" wrapText="1"/>
    </xf>
    <xf numFmtId="41" fontId="8" fillId="0" borderId="46" xfId="46" applyFont="1" applyFill="1" applyBorder="1" applyAlignment="1">
      <alignment horizontal="right" vertical="center" wrapText="1"/>
    </xf>
    <xf numFmtId="172" fontId="9" fillId="0" borderId="44" xfId="46" applyNumberFormat="1" applyFont="1" applyBorder="1" applyAlignment="1">
      <alignment horizontal="right" vertical="center" wrapText="1"/>
    </xf>
    <xf numFmtId="41" fontId="10" fillId="35" borderId="47" xfId="46" applyFont="1" applyFill="1" applyBorder="1" applyAlignment="1">
      <alignment horizontal="right" vertical="center" wrapText="1"/>
    </xf>
    <xf numFmtId="172" fontId="11" fillId="35" borderId="48" xfId="46" applyNumberFormat="1" applyFont="1" applyFill="1" applyBorder="1" applyAlignment="1">
      <alignment horizontal="right" vertical="center" wrapText="1"/>
    </xf>
    <xf numFmtId="172" fontId="11" fillId="35" borderId="49" xfId="46" applyNumberFormat="1" applyFont="1" applyFill="1" applyBorder="1" applyAlignment="1">
      <alignment horizontal="right" vertical="center" wrapText="1"/>
    </xf>
    <xf numFmtId="0" fontId="10" fillId="35" borderId="50" xfId="46" applyNumberFormat="1" applyFont="1" applyFill="1" applyBorder="1" applyAlignment="1">
      <alignment horizontal="right" vertical="center" wrapText="1"/>
    </xf>
    <xf numFmtId="0" fontId="11" fillId="35" borderId="50" xfId="46" applyNumberFormat="1" applyFont="1" applyFill="1" applyBorder="1" applyAlignment="1">
      <alignment horizontal="right" vertical="center" wrapText="1"/>
    </xf>
    <xf numFmtId="41" fontId="8" fillId="35" borderId="51" xfId="46" applyFont="1" applyFill="1" applyBorder="1" applyAlignment="1">
      <alignment horizontal="right" vertical="center" wrapText="1"/>
    </xf>
    <xf numFmtId="41" fontId="10" fillId="36" borderId="52" xfId="46" applyFont="1" applyFill="1" applyBorder="1" applyAlignment="1">
      <alignment horizontal="right" vertical="center" wrapText="1"/>
    </xf>
    <xf numFmtId="172" fontId="11" fillId="36" borderId="53" xfId="46" applyNumberFormat="1" applyFont="1" applyFill="1" applyBorder="1" applyAlignment="1">
      <alignment horizontal="right" vertical="center" wrapText="1"/>
    </xf>
    <xf numFmtId="0" fontId="10" fillId="36" borderId="52" xfId="46" applyNumberFormat="1" applyFont="1" applyFill="1" applyBorder="1" applyAlignment="1">
      <alignment horizontal="right" vertical="center" wrapText="1"/>
    </xf>
    <xf numFmtId="0" fontId="10" fillId="36" borderId="54" xfId="46" applyNumberFormat="1" applyFont="1" applyFill="1" applyBorder="1" applyAlignment="1">
      <alignment horizontal="right" vertical="center" wrapText="1"/>
    </xf>
    <xf numFmtId="41" fontId="8" fillId="36" borderId="55" xfId="46" applyFont="1" applyFill="1" applyBorder="1" applyAlignment="1">
      <alignment horizontal="right" vertical="center" wrapText="1"/>
    </xf>
    <xf numFmtId="172" fontId="8" fillId="36" borderId="53" xfId="46" applyNumberFormat="1" applyFont="1" applyFill="1" applyBorder="1" applyAlignment="1">
      <alignment horizontal="right" vertical="center" wrapText="1"/>
    </xf>
    <xf numFmtId="41" fontId="52" fillId="33" borderId="25" xfId="46" applyFont="1" applyFill="1" applyBorder="1" applyAlignment="1">
      <alignment horizontal="right" vertical="center" wrapText="1"/>
    </xf>
    <xf numFmtId="172" fontId="8" fillId="35" borderId="49" xfId="46" applyNumberFormat="1" applyFont="1" applyFill="1" applyBorder="1" applyAlignment="1">
      <alignment horizontal="right" vertical="center" wrapText="1"/>
    </xf>
    <xf numFmtId="41" fontId="53" fillId="33" borderId="56" xfId="46" applyFont="1" applyFill="1" applyBorder="1" applyAlignment="1">
      <alignment horizontal="right" vertical="center" wrapText="1"/>
    </xf>
    <xf numFmtId="172" fontId="54" fillId="33" borderId="26" xfId="46" applyNumberFormat="1" applyFont="1" applyFill="1" applyBorder="1" applyAlignment="1">
      <alignment horizontal="right" vertical="center" wrapText="1"/>
    </xf>
    <xf numFmtId="0" fontId="53" fillId="33" borderId="57" xfId="46" applyNumberFormat="1" applyFont="1" applyFill="1" applyBorder="1" applyAlignment="1">
      <alignment horizontal="right" vertical="center" wrapText="1"/>
    </xf>
    <xf numFmtId="0" fontId="54" fillId="33" borderId="57" xfId="46" applyNumberFormat="1" applyFont="1" applyFill="1" applyBorder="1" applyAlignment="1">
      <alignment horizontal="right" vertical="center" wrapText="1"/>
    </xf>
    <xf numFmtId="172" fontId="54" fillId="33" borderId="18" xfId="46" applyNumberFormat="1" applyFont="1" applyFill="1" applyBorder="1" applyAlignment="1">
      <alignment horizontal="right" vertical="center" wrapText="1"/>
    </xf>
    <xf numFmtId="41" fontId="53" fillId="33" borderId="58" xfId="46" applyFont="1" applyFill="1" applyBorder="1" applyAlignment="1" applyProtection="1">
      <alignment horizontal="right" vertical="center" wrapText="1"/>
      <protection locked="0"/>
    </xf>
    <xf numFmtId="172" fontId="54" fillId="33" borderId="23" xfId="46" applyNumberFormat="1" applyFont="1" applyFill="1" applyBorder="1" applyAlignment="1">
      <alignment horizontal="right" vertical="center" wrapText="1"/>
    </xf>
    <xf numFmtId="0" fontId="53" fillId="33" borderId="59" xfId="46" applyNumberFormat="1" applyFont="1" applyFill="1" applyBorder="1" applyAlignment="1">
      <alignment horizontal="right" vertical="center" wrapText="1"/>
    </xf>
    <xf numFmtId="0" fontId="54" fillId="33" borderId="59" xfId="46" applyNumberFormat="1" applyFont="1" applyFill="1" applyBorder="1" applyAlignment="1">
      <alignment horizontal="right" vertical="center" wrapText="1"/>
    </xf>
    <xf numFmtId="172" fontId="54" fillId="33" borderId="60" xfId="46" applyNumberFormat="1" applyFont="1" applyFill="1" applyBorder="1" applyAlignment="1">
      <alignment horizontal="right" vertical="center" wrapText="1"/>
    </xf>
    <xf numFmtId="41" fontId="53" fillId="33" borderId="24" xfId="46" applyFont="1" applyFill="1" applyBorder="1" applyAlignment="1" applyProtection="1">
      <alignment horizontal="right" vertical="center" wrapText="1"/>
      <protection locked="0"/>
    </xf>
    <xf numFmtId="41" fontId="53" fillId="33" borderId="25" xfId="46" applyFont="1" applyFill="1" applyBorder="1" applyAlignment="1" applyProtection="1">
      <alignment horizontal="right" vertical="center" wrapText="1"/>
      <protection locked="0"/>
    </xf>
    <xf numFmtId="41" fontId="53" fillId="33" borderId="56" xfId="46" applyFont="1" applyFill="1" applyBorder="1" applyAlignment="1" applyProtection="1">
      <alignment horizontal="right" vertical="center" wrapText="1"/>
      <protection locked="0"/>
    </xf>
    <xf numFmtId="172" fontId="55" fillId="33" borderId="26" xfId="46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33" borderId="61" xfId="0" applyFont="1" applyFill="1" applyBorder="1" applyAlignment="1">
      <alignment horizontal="right" vertical="center" wrapText="1"/>
    </xf>
    <xf numFmtId="0" fontId="7" fillId="33" borderId="62" xfId="0" applyFont="1" applyFill="1" applyBorder="1" applyAlignment="1">
      <alignment horizontal="right" vertical="center" wrapText="1"/>
    </xf>
    <xf numFmtId="0" fontId="0" fillId="33" borderId="62" xfId="0" applyFont="1" applyFill="1" applyBorder="1" applyAlignment="1">
      <alignment horizontal="right" wrapText="1"/>
    </xf>
    <xf numFmtId="0" fontId="3" fillId="33" borderId="63" xfId="0" applyFont="1" applyFill="1" applyBorder="1" applyAlignment="1">
      <alignment horizontal="right" wrapText="1"/>
    </xf>
    <xf numFmtId="0" fontId="3" fillId="0" borderId="64" xfId="0" applyFont="1" applyBorder="1" applyAlignment="1">
      <alignment horizontal="right" vertical="center" wrapText="1" indent="1"/>
    </xf>
    <xf numFmtId="0" fontId="3" fillId="0" borderId="65" xfId="0" applyFont="1" applyBorder="1" applyAlignment="1">
      <alignment horizontal="right" vertical="center" wrapText="1" indent="1"/>
    </xf>
    <xf numFmtId="0" fontId="3" fillId="0" borderId="66" xfId="0" applyFont="1" applyBorder="1" applyAlignment="1">
      <alignment horizontal="right" vertical="center" wrapText="1" indent="1"/>
    </xf>
    <xf numFmtId="0" fontId="3" fillId="0" borderId="67" xfId="0" applyFont="1" applyBorder="1" applyAlignment="1">
      <alignment horizontal="right" vertical="center" wrapText="1" indent="1"/>
    </xf>
    <xf numFmtId="0" fontId="3" fillId="35" borderId="51" xfId="0" applyFont="1" applyFill="1" applyBorder="1" applyAlignment="1">
      <alignment horizontal="right" vertical="center" wrapText="1" indent="1"/>
    </xf>
    <xf numFmtId="0" fontId="3" fillId="35" borderId="68" xfId="0" applyFont="1" applyFill="1" applyBorder="1" applyAlignment="1">
      <alignment horizontal="right" vertical="center" wrapText="1" indent="1"/>
    </xf>
    <xf numFmtId="0" fontId="3" fillId="36" borderId="55" xfId="0" applyFont="1" applyFill="1" applyBorder="1" applyAlignment="1">
      <alignment horizontal="right" vertical="center" wrapText="1" indent="1"/>
    </xf>
    <xf numFmtId="0" fontId="3" fillId="36" borderId="11" xfId="0" applyFont="1" applyFill="1" applyBorder="1" applyAlignment="1">
      <alignment horizontal="right" vertical="center" wrapText="1" indent="1"/>
    </xf>
    <xf numFmtId="0" fontId="3" fillId="34" borderId="31" xfId="0" applyFont="1" applyFill="1" applyBorder="1" applyAlignment="1">
      <alignment horizontal="right" vertical="center" wrapText="1"/>
    </xf>
    <xf numFmtId="0" fontId="3" fillId="34" borderId="69" xfId="0" applyFont="1" applyFill="1" applyBorder="1" applyAlignment="1">
      <alignment horizontal="right" vertical="center" wrapText="1"/>
    </xf>
    <xf numFmtId="0" fontId="3" fillId="0" borderId="70" xfId="0" applyFont="1" applyBorder="1" applyAlignment="1">
      <alignment horizontal="right" vertical="center" wrapText="1" indent="1"/>
    </xf>
    <xf numFmtId="0" fontId="3" fillId="0" borderId="71" xfId="0" applyFont="1" applyBorder="1" applyAlignment="1">
      <alignment horizontal="right" vertical="center" wrapText="1" inden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28575</xdr:rowOff>
    </xdr:from>
    <xdr:to>
      <xdr:col>1</xdr:col>
      <xdr:colOff>676275</xdr:colOff>
      <xdr:row>4</xdr:row>
      <xdr:rowOff>609600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47625</xdr:rowOff>
    </xdr:from>
    <xdr:to>
      <xdr:col>1</xdr:col>
      <xdr:colOff>657225</xdr:colOff>
      <xdr:row>5</xdr:row>
      <xdr:rowOff>600075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811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19050</xdr:rowOff>
    </xdr:from>
    <xdr:to>
      <xdr:col>1</xdr:col>
      <xdr:colOff>685800</xdr:colOff>
      <xdr:row>6</xdr:row>
      <xdr:rowOff>628650</xdr:rowOff>
    </xdr:to>
    <xdr:pic>
      <xdr:nvPicPr>
        <xdr:cNvPr id="3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812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</xdr:row>
      <xdr:rowOff>19050</xdr:rowOff>
    </xdr:from>
    <xdr:to>
      <xdr:col>1</xdr:col>
      <xdr:colOff>685800</xdr:colOff>
      <xdr:row>8</xdr:row>
      <xdr:rowOff>19050</xdr:rowOff>
    </xdr:to>
    <xdr:pic>
      <xdr:nvPicPr>
        <xdr:cNvPr id="4" name="Immagin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60985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view="pageBreakPreview" zoomScale="60" zoomScaleNormal="85" zoomScalePageLayoutView="0" workbookViewId="0" topLeftCell="F1">
      <selection activeCell="T20" sqref="T20"/>
    </sheetView>
  </sheetViews>
  <sheetFormatPr defaultColWidth="9.140625" defaultRowHeight="12.75"/>
  <cols>
    <col min="1" max="1" width="0.42578125" style="0" customWidth="1"/>
    <col min="2" max="2" width="10.7109375" style="0" customWidth="1"/>
    <col min="3" max="3" width="51.57421875" style="2" customWidth="1"/>
    <col min="4" max="4" width="1.57421875" style="1" customWidth="1"/>
    <col min="5" max="16" width="7.00390625" style="1" customWidth="1"/>
    <col min="17" max="17" width="7.00390625" style="8" customWidth="1"/>
    <col min="18" max="18" width="7.00390625" style="1" customWidth="1"/>
    <col min="19" max="19" width="7.00390625" style="8" customWidth="1"/>
    <col min="20" max="20" width="7.00390625" style="1" customWidth="1"/>
    <col min="21" max="21" width="7.00390625" style="8" customWidth="1"/>
    <col min="22" max="22" width="7.00390625" style="1" customWidth="1"/>
    <col min="23" max="23" width="7.00390625" style="8" customWidth="1"/>
    <col min="24" max="24" width="7.00390625" style="1" customWidth="1"/>
    <col min="25" max="25" width="7.00390625" style="8" customWidth="1"/>
    <col min="26" max="26" width="7.00390625" style="1" customWidth="1"/>
    <col min="27" max="27" width="7.00390625" style="8" customWidth="1"/>
    <col min="28" max="28" width="7.00390625" style="1" customWidth="1"/>
    <col min="29" max="29" width="7.00390625" style="8" customWidth="1"/>
    <col min="30" max="30" width="7.8515625" style="1" bestFit="1" customWidth="1"/>
    <col min="31" max="31" width="7.00390625" style="8" customWidth="1"/>
    <col min="32" max="32" width="7.00390625" style="1" customWidth="1"/>
    <col min="33" max="33" width="9.421875" style="1" bestFit="1" customWidth="1"/>
    <col min="34" max="34" width="8.140625" style="1" bestFit="1" customWidth="1"/>
  </cols>
  <sheetData>
    <row r="1" spans="3:34" ht="12.75" customHeight="1">
      <c r="C1" s="77" t="s">
        <v>24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3:34" ht="15.7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ht="5.25" customHeight="1" thickBot="1"/>
    <row r="4" spans="3:34" ht="21.75" thickBot="1">
      <c r="C4" s="3"/>
      <c r="D4" s="4"/>
      <c r="E4" s="5" t="s">
        <v>2</v>
      </c>
      <c r="F4" s="6" t="s">
        <v>0</v>
      </c>
      <c r="G4" s="5" t="s">
        <v>3</v>
      </c>
      <c r="H4" s="6" t="s">
        <v>0</v>
      </c>
      <c r="I4" s="5" t="s">
        <v>4</v>
      </c>
      <c r="J4" s="6" t="s">
        <v>0</v>
      </c>
      <c r="K4" s="5" t="s">
        <v>5</v>
      </c>
      <c r="L4" s="6" t="s">
        <v>0</v>
      </c>
      <c r="M4" s="5" t="s">
        <v>6</v>
      </c>
      <c r="N4" s="6" t="s">
        <v>0</v>
      </c>
      <c r="O4" s="5" t="s">
        <v>7</v>
      </c>
      <c r="P4" s="6" t="s">
        <v>0</v>
      </c>
      <c r="Q4" s="10" t="s">
        <v>15</v>
      </c>
      <c r="R4" s="9" t="s">
        <v>0</v>
      </c>
      <c r="S4" s="10" t="s">
        <v>16</v>
      </c>
      <c r="T4" s="9" t="s">
        <v>0</v>
      </c>
      <c r="U4" s="10" t="s">
        <v>17</v>
      </c>
      <c r="V4" s="9" t="s">
        <v>0</v>
      </c>
      <c r="W4" s="10" t="s">
        <v>18</v>
      </c>
      <c r="X4" s="9" t="s">
        <v>0</v>
      </c>
      <c r="Y4" s="10" t="s">
        <v>19</v>
      </c>
      <c r="Z4" s="9" t="s">
        <v>0</v>
      </c>
      <c r="AA4" s="10" t="s">
        <v>20</v>
      </c>
      <c r="AB4" s="9" t="s">
        <v>0</v>
      </c>
      <c r="AC4" s="10" t="s">
        <v>21</v>
      </c>
      <c r="AD4" s="6" t="s">
        <v>0</v>
      </c>
      <c r="AE4" s="10" t="s">
        <v>22</v>
      </c>
      <c r="AF4" s="9" t="s">
        <v>0</v>
      </c>
      <c r="AG4" s="11" t="s">
        <v>8</v>
      </c>
      <c r="AH4" s="7" t="s">
        <v>0</v>
      </c>
    </row>
    <row r="5" spans="3:34" s="15" customFormat="1" ht="49.5" customHeight="1" thickBot="1">
      <c r="C5" s="78" t="s">
        <v>25</v>
      </c>
      <c r="D5" s="79"/>
      <c r="E5" s="63">
        <v>187</v>
      </c>
      <c r="F5" s="64">
        <f>SUM(E5/E$9)*100</f>
        <v>35.75525812619503</v>
      </c>
      <c r="G5" s="63">
        <v>222</v>
      </c>
      <c r="H5" s="64">
        <f>SUM(G5/G$9)*100</f>
        <v>37.883959044368595</v>
      </c>
      <c r="I5" s="63">
        <v>194</v>
      </c>
      <c r="J5" s="64">
        <f>SUM(I5/I$9)*100</f>
        <v>40.58577405857741</v>
      </c>
      <c r="K5" s="63">
        <v>153</v>
      </c>
      <c r="L5" s="64">
        <f>SUM(K5/K$9)*100</f>
        <v>32.346723044397464</v>
      </c>
      <c r="M5" s="63">
        <v>183</v>
      </c>
      <c r="N5" s="64">
        <f>SUM(M5/M$9)*100</f>
        <v>34.14179104477612</v>
      </c>
      <c r="O5" s="63">
        <v>255</v>
      </c>
      <c r="P5" s="64">
        <f>SUM(O5/O$9)*100</f>
        <v>35.367545076282944</v>
      </c>
      <c r="Q5" s="65">
        <v>187</v>
      </c>
      <c r="R5" s="64">
        <f>SUM(Q5/Q$9)*100</f>
        <v>33.03886925795053</v>
      </c>
      <c r="S5" s="66">
        <v>239</v>
      </c>
      <c r="T5" s="64">
        <f>SUM(S5/S$9)*100</f>
        <v>35.778443113772454</v>
      </c>
      <c r="U5" s="66">
        <v>87</v>
      </c>
      <c r="V5" s="64">
        <f>SUM(U5/U$9)*100</f>
        <v>17.058823529411764</v>
      </c>
      <c r="W5" s="66">
        <v>173</v>
      </c>
      <c r="X5" s="64">
        <f>SUM(W5/W$9)*100</f>
        <v>23.473541383989144</v>
      </c>
      <c r="Y5" s="66">
        <v>60</v>
      </c>
      <c r="Z5" s="64">
        <f>SUM(Y5/Y$9)*100</f>
        <v>18.404907975460123</v>
      </c>
      <c r="AA5" s="66">
        <v>133</v>
      </c>
      <c r="AB5" s="64">
        <f>SUM(AA5/AA$9)*100</f>
        <v>18.945868945868945</v>
      </c>
      <c r="AC5" s="65">
        <v>108</v>
      </c>
      <c r="AD5" s="67">
        <f>SUM(AC5/AC$9)*100</f>
        <v>18.15126050420168</v>
      </c>
      <c r="AE5" s="65">
        <v>83</v>
      </c>
      <c r="AF5" s="64">
        <f>SUM(AE5/AE$9)*100</f>
        <v>20.293398533007334</v>
      </c>
      <c r="AG5" s="61">
        <f aca="true" t="shared" si="0" ref="AG5:AG14">SUM(E5+G5+I5+K5+M5+O5+Q5+S5+U5+W5+Y5+AA5+AC5+AE5)</f>
        <v>2264</v>
      </c>
      <c r="AH5" s="76">
        <f>SUM(AG5/AG$9)*100</f>
        <v>28.914431673052366</v>
      </c>
    </row>
    <row r="6" spans="3:34" s="15" customFormat="1" ht="49.5" customHeight="1" thickBot="1" thickTop="1">
      <c r="C6" s="78" t="s">
        <v>26</v>
      </c>
      <c r="D6" s="80"/>
      <c r="E6" s="68">
        <v>226</v>
      </c>
      <c r="F6" s="69">
        <f>SUM(E6/E$9)*100</f>
        <v>43.21223709369025</v>
      </c>
      <c r="G6" s="68">
        <v>198</v>
      </c>
      <c r="H6" s="69">
        <f>SUM(G6/G$9)*100</f>
        <v>33.78839590443686</v>
      </c>
      <c r="I6" s="68">
        <v>136</v>
      </c>
      <c r="J6" s="69">
        <f>SUM(I6/I$9)*100</f>
        <v>28.451882845188287</v>
      </c>
      <c r="K6" s="68">
        <v>185</v>
      </c>
      <c r="L6" s="69">
        <f>SUM(K6/K$9)*100</f>
        <v>39.112050739957716</v>
      </c>
      <c r="M6" s="68">
        <v>213</v>
      </c>
      <c r="N6" s="69">
        <f>SUM(M6/M$9)*100</f>
        <v>39.73880597014926</v>
      </c>
      <c r="O6" s="68">
        <v>283</v>
      </c>
      <c r="P6" s="69">
        <f>SUM(O6/O$9)*100</f>
        <v>39.25104022191401</v>
      </c>
      <c r="Q6" s="70">
        <v>241</v>
      </c>
      <c r="R6" s="69">
        <f>SUM(Q6/Q$9)*100</f>
        <v>42.579505300353354</v>
      </c>
      <c r="S6" s="71">
        <v>234</v>
      </c>
      <c r="T6" s="69">
        <f>SUM(S6/S$9)*100</f>
        <v>35.029940119760475</v>
      </c>
      <c r="U6" s="71">
        <v>256</v>
      </c>
      <c r="V6" s="69">
        <f>SUM(U6/U$9)*100</f>
        <v>50.19607843137255</v>
      </c>
      <c r="W6" s="71">
        <v>321</v>
      </c>
      <c r="X6" s="69">
        <f>SUM(W6/W$9)*100</f>
        <v>43.55495251017639</v>
      </c>
      <c r="Y6" s="71">
        <v>127</v>
      </c>
      <c r="Z6" s="69">
        <f>SUM(Y6/Y$9)*100</f>
        <v>38.95705521472393</v>
      </c>
      <c r="AA6" s="71">
        <v>308</v>
      </c>
      <c r="AB6" s="69">
        <f>SUM(AA6/AA$9)*100</f>
        <v>43.87464387464387</v>
      </c>
      <c r="AC6" s="70">
        <v>285</v>
      </c>
      <c r="AD6" s="72">
        <f>SUM(AC6/AC$9)*100</f>
        <v>47.89915966386555</v>
      </c>
      <c r="AE6" s="70">
        <v>175</v>
      </c>
      <c r="AF6" s="69">
        <f>SUM(AE6/AE$9)*100</f>
        <v>42.78728606356968</v>
      </c>
      <c r="AG6" s="20">
        <f t="shared" si="0"/>
        <v>3188</v>
      </c>
      <c r="AH6" s="21">
        <f>SUM(AG6/AG$9)*100</f>
        <v>40.71519795657726</v>
      </c>
    </row>
    <row r="7" spans="3:34" s="16" customFormat="1" ht="49.5" customHeight="1" thickBot="1" thickTop="1">
      <c r="C7" s="78" t="s">
        <v>27</v>
      </c>
      <c r="D7" s="81"/>
      <c r="E7" s="73">
        <v>26</v>
      </c>
      <c r="F7" s="69">
        <f>SUM(E7/E$9)*100</f>
        <v>4.97131931166348</v>
      </c>
      <c r="G7" s="68">
        <v>37</v>
      </c>
      <c r="H7" s="69">
        <f>SUM(G7/G$9)*100</f>
        <v>6.313993174061433</v>
      </c>
      <c r="I7" s="68">
        <v>32</v>
      </c>
      <c r="J7" s="69">
        <f>SUM(I7/I$9)*100</f>
        <v>6.694560669456067</v>
      </c>
      <c r="K7" s="68">
        <v>31</v>
      </c>
      <c r="L7" s="69">
        <f>SUM(K7/K$9)*100</f>
        <v>6.553911205073996</v>
      </c>
      <c r="M7" s="68">
        <v>40</v>
      </c>
      <c r="N7" s="69">
        <f>SUM(M7/M$9)*100</f>
        <v>7.462686567164178</v>
      </c>
      <c r="O7" s="68">
        <v>51</v>
      </c>
      <c r="P7" s="69">
        <f>SUM(O7/O$9)*100</f>
        <v>7.073509015256588</v>
      </c>
      <c r="Q7" s="70">
        <v>37</v>
      </c>
      <c r="R7" s="69">
        <f>SUM(Q7/Q$9)*100</f>
        <v>6.5371024734982335</v>
      </c>
      <c r="S7" s="71">
        <v>33</v>
      </c>
      <c r="T7" s="69">
        <f>SUM(S7/S$9)*100</f>
        <v>4.940119760479042</v>
      </c>
      <c r="U7" s="71">
        <v>54</v>
      </c>
      <c r="V7" s="69">
        <f>SUM(U7/U$9)*100</f>
        <v>10.588235294117647</v>
      </c>
      <c r="W7" s="71">
        <v>111</v>
      </c>
      <c r="X7" s="69">
        <f>SUM(W7/W$9)*100</f>
        <v>15.061058344640434</v>
      </c>
      <c r="Y7" s="71">
        <v>102</v>
      </c>
      <c r="Z7" s="69">
        <f>SUM(Y7/Y$9)*100</f>
        <v>31.28834355828221</v>
      </c>
      <c r="AA7" s="71">
        <v>108</v>
      </c>
      <c r="AB7" s="69">
        <f>SUM(AA7/AA$9)*100</f>
        <v>15.384615384615385</v>
      </c>
      <c r="AC7" s="70">
        <v>90</v>
      </c>
      <c r="AD7" s="72">
        <f>SUM(AC7/AC$9)*100</f>
        <v>15.126050420168067</v>
      </c>
      <c r="AE7" s="70">
        <v>83</v>
      </c>
      <c r="AF7" s="69">
        <f>SUM(AE7/AE$9)*100</f>
        <v>20.293398533007334</v>
      </c>
      <c r="AG7" s="22">
        <f t="shared" si="0"/>
        <v>835</v>
      </c>
      <c r="AH7" s="21">
        <f>SUM(AG7/AG$9)*100</f>
        <v>10.664112388250318</v>
      </c>
    </row>
    <row r="8" spans="1:34" s="16" customFormat="1" ht="49.5" customHeight="1" thickBot="1" thickTop="1">
      <c r="A8" s="14" t="s">
        <v>23</v>
      </c>
      <c r="B8" s="17"/>
      <c r="C8" s="78" t="s">
        <v>28</v>
      </c>
      <c r="D8" s="81"/>
      <c r="E8" s="74">
        <v>84</v>
      </c>
      <c r="F8" s="64">
        <f>SUM(E8/E$9)*100</f>
        <v>16.061185468451242</v>
      </c>
      <c r="G8" s="75">
        <v>129</v>
      </c>
      <c r="H8" s="64">
        <f>SUM(G8/G$9)*100</f>
        <v>22.013651877133107</v>
      </c>
      <c r="I8" s="75">
        <v>116</v>
      </c>
      <c r="J8" s="64">
        <f>SUM(I8/I$9)*100</f>
        <v>24.267782426778243</v>
      </c>
      <c r="K8" s="75">
        <v>104</v>
      </c>
      <c r="L8" s="64">
        <f>SUM(K8/K$9)*100</f>
        <v>21.987315010570825</v>
      </c>
      <c r="M8" s="75">
        <v>100</v>
      </c>
      <c r="N8" s="64">
        <f>SUM(M8/M$9)*100</f>
        <v>18.65671641791045</v>
      </c>
      <c r="O8" s="75">
        <v>132</v>
      </c>
      <c r="P8" s="64">
        <f>SUM(O8/O$9)*100</f>
        <v>18.307905686546462</v>
      </c>
      <c r="Q8" s="65">
        <v>101</v>
      </c>
      <c r="R8" s="64">
        <f>SUM(Q8/Q$9)*100</f>
        <v>17.84452296819788</v>
      </c>
      <c r="S8" s="66">
        <v>162</v>
      </c>
      <c r="T8" s="64">
        <f>SUM(S8/S$9)*100</f>
        <v>24.251497005988025</v>
      </c>
      <c r="U8" s="66">
        <v>113</v>
      </c>
      <c r="V8" s="64">
        <f>SUM(U8/U$9)*100</f>
        <v>22.15686274509804</v>
      </c>
      <c r="W8" s="66">
        <v>132</v>
      </c>
      <c r="X8" s="64">
        <f>SUM(W8/W$9)*100</f>
        <v>17.91044776119403</v>
      </c>
      <c r="Y8" s="66">
        <v>37</v>
      </c>
      <c r="Z8" s="64">
        <f>SUM(Y8/Y$9)*100</f>
        <v>11.349693251533742</v>
      </c>
      <c r="AA8" s="66">
        <v>153</v>
      </c>
      <c r="AB8" s="64">
        <f>SUM(AA8/AA$9)*100</f>
        <v>21.794871794871796</v>
      </c>
      <c r="AC8" s="65">
        <v>112</v>
      </c>
      <c r="AD8" s="67">
        <f>SUM(AC8/AC$9)*100</f>
        <v>18.823529411764707</v>
      </c>
      <c r="AE8" s="65">
        <v>68</v>
      </c>
      <c r="AF8" s="64">
        <f>SUM(AE8/AE$9)*100</f>
        <v>16.625916870415647</v>
      </c>
      <c r="AG8" s="23">
        <f t="shared" si="0"/>
        <v>1543</v>
      </c>
      <c r="AH8" s="24">
        <f>SUM(AG8/AG$9)*100</f>
        <v>19.70625798212005</v>
      </c>
    </row>
    <row r="9" spans="2:34" ht="15.75" customHeight="1" thickTop="1">
      <c r="B9" s="18"/>
      <c r="C9" s="90" t="s">
        <v>14</v>
      </c>
      <c r="D9" s="91"/>
      <c r="E9" s="25">
        <f>SUM(E5:E8)</f>
        <v>523</v>
      </c>
      <c r="F9" s="26">
        <f>(E9/E$13)*100</f>
        <v>96.13970588235294</v>
      </c>
      <c r="G9" s="25">
        <f>SUM(G5:G8)</f>
        <v>586</v>
      </c>
      <c r="H9" s="26">
        <f>(G9/G$13)*100</f>
        <v>97.50415973377704</v>
      </c>
      <c r="I9" s="25">
        <f>SUM(I5:I8)</f>
        <v>478</v>
      </c>
      <c r="J9" s="26">
        <f>(I9/I$13)*100</f>
        <v>96.76113360323887</v>
      </c>
      <c r="K9" s="25">
        <f>SUM(K5:K8)</f>
        <v>473</v>
      </c>
      <c r="L9" s="26">
        <f>(K9/K$13)*100</f>
        <v>95.94320486815415</v>
      </c>
      <c r="M9" s="25">
        <f>SUM(M5:M8)</f>
        <v>536</v>
      </c>
      <c r="N9" s="26">
        <f>(M9/M$13)*100</f>
        <v>97.45454545454545</v>
      </c>
      <c r="O9" s="25">
        <f>SUM(O5:O8)</f>
        <v>721</v>
      </c>
      <c r="P9" s="26">
        <f>(O9/O$13)*100</f>
        <v>96.90860215053763</v>
      </c>
      <c r="Q9" s="27">
        <f>SUM(Q5:Q8)</f>
        <v>566</v>
      </c>
      <c r="R9" s="26">
        <f>(Q9/Q$13)*100</f>
        <v>94.96644295302013</v>
      </c>
      <c r="S9" s="27">
        <f>SUM(S5:S8)</f>
        <v>668</v>
      </c>
      <c r="T9" s="26">
        <f>(S9/S$13)*100</f>
        <v>96.25360230547551</v>
      </c>
      <c r="U9" s="27">
        <f>SUM(U5:U8)</f>
        <v>510</v>
      </c>
      <c r="V9" s="26">
        <f>(U9/U$13)*100</f>
        <v>95.68480300187618</v>
      </c>
      <c r="W9" s="28">
        <f>SUM(W5:W8)</f>
        <v>737</v>
      </c>
      <c r="X9" s="26">
        <f>(W9/W$13)*100</f>
        <v>98.26666666666667</v>
      </c>
      <c r="Y9" s="27">
        <f>SUM(Y5:Y8)</f>
        <v>326</v>
      </c>
      <c r="Z9" s="26">
        <f>(Y9/Y$13)*100</f>
        <v>96.73590504451039</v>
      </c>
      <c r="AA9" s="27">
        <f>SUM(AA5:AA8)</f>
        <v>702</v>
      </c>
      <c r="AB9" s="26">
        <f>(AA9/AA$13)*100</f>
        <v>96.69421487603306</v>
      </c>
      <c r="AC9" s="27">
        <f>SUM(AC5:AC8)</f>
        <v>595</v>
      </c>
      <c r="AD9" s="29">
        <f>(AC9/AC$13)*100</f>
        <v>95.96774193548387</v>
      </c>
      <c r="AE9" s="27">
        <f>SUM(AE5:AE8)</f>
        <v>409</v>
      </c>
      <c r="AF9" s="26">
        <f>(AE9/AE$13)*100</f>
        <v>98.08153477218225</v>
      </c>
      <c r="AG9" s="30">
        <f t="shared" si="0"/>
        <v>7830</v>
      </c>
      <c r="AH9" s="26">
        <f>(AG9/AG$13)*100</f>
        <v>96.67860229657983</v>
      </c>
    </row>
    <row r="10" spans="2:34" ht="15.75" customHeight="1">
      <c r="B10" s="19"/>
      <c r="C10" s="92" t="s">
        <v>9</v>
      </c>
      <c r="D10" s="93"/>
      <c r="E10" s="31">
        <v>9</v>
      </c>
      <c r="F10" s="32">
        <f>(E10/E$13)*100</f>
        <v>1.6544117647058825</v>
      </c>
      <c r="G10" s="31">
        <v>8</v>
      </c>
      <c r="H10" s="32">
        <f>SUM(G10/G$13)*100</f>
        <v>1.3311148086522462</v>
      </c>
      <c r="I10" s="31">
        <v>9</v>
      </c>
      <c r="J10" s="32">
        <f>SUM(I10/I$13)*100</f>
        <v>1.8218623481781375</v>
      </c>
      <c r="K10" s="31">
        <v>4</v>
      </c>
      <c r="L10" s="32">
        <f>SUM(K10/K$13)*100</f>
        <v>0.8113590263691683</v>
      </c>
      <c r="M10" s="31">
        <v>5</v>
      </c>
      <c r="N10" s="32">
        <f>SUM(M10/M$13)*100</f>
        <v>0.9090909090909091</v>
      </c>
      <c r="O10" s="31">
        <v>14</v>
      </c>
      <c r="P10" s="33">
        <f>SUM(O10/O$13)*100</f>
        <v>1.881720430107527</v>
      </c>
      <c r="Q10" s="34">
        <v>16</v>
      </c>
      <c r="R10" s="33">
        <f>SUM(Q10/Q$13)*100</f>
        <v>2.684563758389262</v>
      </c>
      <c r="S10" s="34">
        <v>10</v>
      </c>
      <c r="T10" s="33">
        <f>SUM(S10/S$13)*100</f>
        <v>1.440922190201729</v>
      </c>
      <c r="U10" s="34">
        <v>12</v>
      </c>
      <c r="V10" s="33">
        <f>SUM(U10/U$13)*100</f>
        <v>2.25140712945591</v>
      </c>
      <c r="W10" s="34">
        <v>4</v>
      </c>
      <c r="X10" s="33">
        <f>SUM(W10/W$13)*100</f>
        <v>0.5333333333333333</v>
      </c>
      <c r="Y10" s="34">
        <v>5</v>
      </c>
      <c r="Z10" s="33">
        <f>SUM(Y10/Y$13)*100</f>
        <v>1.483679525222552</v>
      </c>
      <c r="AA10" s="34">
        <v>12</v>
      </c>
      <c r="AB10" s="33">
        <f>SUM(AA10/AA$13)*100</f>
        <v>1.6528925619834711</v>
      </c>
      <c r="AC10" s="34">
        <v>11</v>
      </c>
      <c r="AD10" s="32">
        <f>SUM(AC10/AC$13)*100</f>
        <v>1.7741935483870968</v>
      </c>
      <c r="AE10" s="34">
        <v>5</v>
      </c>
      <c r="AF10" s="33">
        <f>SUM(AE10/AE$13)*100</f>
        <v>1.1990407673860912</v>
      </c>
      <c r="AG10" s="35">
        <f t="shared" si="0"/>
        <v>124</v>
      </c>
      <c r="AH10" s="36">
        <f>SUM(AG10/AG$13)*100</f>
        <v>1.531053216446475</v>
      </c>
    </row>
    <row r="11" spans="2:34" ht="15.75" customHeight="1">
      <c r="B11" s="19"/>
      <c r="C11" s="82" t="s">
        <v>10</v>
      </c>
      <c r="D11" s="83"/>
      <c r="E11" s="37">
        <v>12</v>
      </c>
      <c r="F11" s="38">
        <f>SUM(E11/E$13)*100</f>
        <v>2.2058823529411766</v>
      </c>
      <c r="G11" s="37">
        <v>7</v>
      </c>
      <c r="H11" s="38">
        <f>SUM(G11/G$13)*100</f>
        <v>1.1647254575707155</v>
      </c>
      <c r="I11" s="37">
        <v>7</v>
      </c>
      <c r="J11" s="38">
        <f>SUM(I11/I$13)*100</f>
        <v>1.417004048582996</v>
      </c>
      <c r="K11" s="37">
        <v>16</v>
      </c>
      <c r="L11" s="38">
        <f>SUM(K11/K$13)*100</f>
        <v>3.2454361054766734</v>
      </c>
      <c r="M11" s="37">
        <v>9</v>
      </c>
      <c r="N11" s="38">
        <f>SUM(M11/M$13)*100</f>
        <v>1.6363636363636365</v>
      </c>
      <c r="O11" s="37">
        <v>9</v>
      </c>
      <c r="P11" s="39">
        <f>SUM(O11/O$13)*100</f>
        <v>1.2096774193548387</v>
      </c>
      <c r="Q11" s="40">
        <v>14</v>
      </c>
      <c r="R11" s="39">
        <f>SUM(Q11/Q$13)*100</f>
        <v>2.348993288590604</v>
      </c>
      <c r="S11" s="40">
        <v>15</v>
      </c>
      <c r="T11" s="39">
        <f>SUM(S11/S$13)*100</f>
        <v>2.161383285302594</v>
      </c>
      <c r="U11" s="40">
        <v>11</v>
      </c>
      <c r="V11" s="39">
        <f>SUM(U11/U$13)*100</f>
        <v>2.0637898686679175</v>
      </c>
      <c r="W11" s="40">
        <v>9</v>
      </c>
      <c r="X11" s="39">
        <f>SUM(W11/W$13)*100</f>
        <v>1.2</v>
      </c>
      <c r="Y11" s="40">
        <v>6</v>
      </c>
      <c r="Z11" s="39">
        <f>SUM(Y11/Y$13)*100</f>
        <v>1.7804154302670623</v>
      </c>
      <c r="AA11" s="40">
        <v>12</v>
      </c>
      <c r="AB11" s="39">
        <f>SUM(AA11/AA$13)*100</f>
        <v>1.6528925619834711</v>
      </c>
      <c r="AC11" s="40">
        <v>14</v>
      </c>
      <c r="AD11" s="38">
        <f>SUM(AC11/AC$13)*100</f>
        <v>2.258064516129032</v>
      </c>
      <c r="AE11" s="40">
        <v>3</v>
      </c>
      <c r="AF11" s="39">
        <f>SUM(AE11/AE$13)*100</f>
        <v>0.7194244604316548</v>
      </c>
      <c r="AG11" s="41">
        <f t="shared" si="0"/>
        <v>144</v>
      </c>
      <c r="AH11" s="42">
        <f>SUM(AG11/AG$13)*100</f>
        <v>1.777997283615261</v>
      </c>
    </row>
    <row r="12" spans="2:34" ht="15.75" customHeight="1">
      <c r="B12" s="19"/>
      <c r="C12" s="84" t="s">
        <v>11</v>
      </c>
      <c r="D12" s="85"/>
      <c r="E12" s="43">
        <v>0</v>
      </c>
      <c r="F12" s="44">
        <f>SUM(E12/E$13)*100</f>
        <v>0</v>
      </c>
      <c r="G12" s="43">
        <f>-G255</f>
        <v>0</v>
      </c>
      <c r="H12" s="44">
        <f>SUM(G12/G$13)*100</f>
        <v>0</v>
      </c>
      <c r="I12" s="43">
        <v>0</v>
      </c>
      <c r="J12" s="44">
        <f>SUM(I12/I$13)*100</f>
        <v>0</v>
      </c>
      <c r="K12" s="43">
        <v>0</v>
      </c>
      <c r="L12" s="44">
        <f>SUM(K12/K$13)*100</f>
        <v>0</v>
      </c>
      <c r="M12" s="43">
        <v>0</v>
      </c>
      <c r="N12" s="44">
        <f>SUM(M12/M$13)*100</f>
        <v>0</v>
      </c>
      <c r="O12" s="43">
        <v>0</v>
      </c>
      <c r="P12" s="45">
        <f>SUM(O12/O$13)*100</f>
        <v>0</v>
      </c>
      <c r="Q12" s="46">
        <v>0</v>
      </c>
      <c r="R12" s="45">
        <f>SUM(Q12/Q$13)*100</f>
        <v>0</v>
      </c>
      <c r="S12" s="46">
        <v>1</v>
      </c>
      <c r="T12" s="45">
        <f>SUM(S12/S$13)*100</f>
        <v>0.1440922190201729</v>
      </c>
      <c r="U12" s="46">
        <v>0</v>
      </c>
      <c r="V12" s="45">
        <f>SUM(U12/U$13)*100</f>
        <v>0</v>
      </c>
      <c r="W12" s="46">
        <v>0</v>
      </c>
      <c r="X12" s="45">
        <f>SUM(W12/W$13)*100</f>
        <v>0</v>
      </c>
      <c r="Y12" s="46"/>
      <c r="Z12" s="45">
        <f>SUM(Y12/Y$13)*100</f>
        <v>0</v>
      </c>
      <c r="AA12" s="46">
        <v>0</v>
      </c>
      <c r="AB12" s="45">
        <f>SUM(AA12/AA$13)*100</f>
        <v>0</v>
      </c>
      <c r="AC12" s="46">
        <v>0</v>
      </c>
      <c r="AD12" s="44">
        <f>SUM(AC12/AC$13)*100</f>
        <v>0</v>
      </c>
      <c r="AE12" s="46">
        <v>0</v>
      </c>
      <c r="AF12" s="45">
        <f>SUM(AE12/AE$13)*100</f>
        <v>0</v>
      </c>
      <c r="AG12" s="47">
        <f t="shared" si="0"/>
        <v>1</v>
      </c>
      <c r="AH12" s="48">
        <f>SUM(AG12/AG$13)*100</f>
        <v>0.012347203358439314</v>
      </c>
    </row>
    <row r="13" spans="2:34" ht="15.75" customHeight="1">
      <c r="B13" s="19"/>
      <c r="C13" s="86" t="s">
        <v>12</v>
      </c>
      <c r="D13" s="87"/>
      <c r="E13" s="49">
        <f>SUM(E9:E12)</f>
        <v>544</v>
      </c>
      <c r="F13" s="50">
        <f>SUM(E13/E$14)*100</f>
        <v>71.57894736842105</v>
      </c>
      <c r="G13" s="49">
        <f>SUM(G9:G12)</f>
        <v>601</v>
      </c>
      <c r="H13" s="50">
        <f>SUM(G13/G$14)*100</f>
        <v>72.84848484848484</v>
      </c>
      <c r="I13" s="49">
        <f>SUM(I9:I12)</f>
        <v>494</v>
      </c>
      <c r="J13" s="50">
        <f>SUM(I13/I$14)*100</f>
        <v>72.54038179148311</v>
      </c>
      <c r="K13" s="49">
        <f>SUM(K9:K12)</f>
        <v>493</v>
      </c>
      <c r="L13" s="50">
        <f>SUM(K13/K$14)*100</f>
        <v>71.97080291970804</v>
      </c>
      <c r="M13" s="49">
        <f>SUM(M9:M12)</f>
        <v>550</v>
      </c>
      <c r="N13" s="50">
        <f>SUM(M13/M$14)*100</f>
        <v>70.06369426751591</v>
      </c>
      <c r="O13" s="49">
        <f>SUM(O9:O12)</f>
        <v>744</v>
      </c>
      <c r="P13" s="51">
        <f>SUM(O13/O$14)*100</f>
        <v>74.47447447447448</v>
      </c>
      <c r="Q13" s="52">
        <f>SUM(Q9:Q12)</f>
        <v>596</v>
      </c>
      <c r="R13" s="51">
        <f>SUM(Q13/Q$14)*100</f>
        <v>78.83597883597884</v>
      </c>
      <c r="S13" s="52">
        <f>SUM(S9:S12)</f>
        <v>694</v>
      </c>
      <c r="T13" s="51">
        <f>SUM(S13/S$14)*100</f>
        <v>73.9084132055378</v>
      </c>
      <c r="U13" s="52">
        <f>SUM(U9:U12)</f>
        <v>533</v>
      </c>
      <c r="V13" s="51">
        <f>SUM(U13/U$14)*100</f>
        <v>64.44981862152358</v>
      </c>
      <c r="W13" s="53">
        <f>SUM(W9:W12)</f>
        <v>750</v>
      </c>
      <c r="X13" s="51">
        <f>SUM(W13/W$14)*100</f>
        <v>80.47210300429185</v>
      </c>
      <c r="Y13" s="52">
        <f>SUM(Y9:Y12)</f>
        <v>337</v>
      </c>
      <c r="Z13" s="51">
        <f>SUM(Y13/Y$14)*100</f>
        <v>84.46115288220551</v>
      </c>
      <c r="AA13" s="53">
        <f>SUM(AA9:AA12)</f>
        <v>726</v>
      </c>
      <c r="AB13" s="51">
        <f>SUM(AA13/AA$14)*100</f>
        <v>72.89156626506023</v>
      </c>
      <c r="AC13" s="52">
        <f>SUM(AC9:AC12)</f>
        <v>620</v>
      </c>
      <c r="AD13" s="50">
        <f>SUM(AC13/AC$14)*100</f>
        <v>75.51766138855055</v>
      </c>
      <c r="AE13" s="52">
        <f>SUM(AE9:AE12)</f>
        <v>417</v>
      </c>
      <c r="AF13" s="51">
        <f>SUM(AE13/AE$14)*100</f>
        <v>77.94392523364486</v>
      </c>
      <c r="AG13" s="54">
        <f t="shared" si="0"/>
        <v>8099</v>
      </c>
      <c r="AH13" s="62">
        <f>SUM(AG13/AG$14)*100</f>
        <v>74.0310786106033</v>
      </c>
    </row>
    <row r="14" spans="2:34" ht="15.75" customHeight="1" thickBot="1">
      <c r="B14" s="19"/>
      <c r="C14" s="88" t="s">
        <v>13</v>
      </c>
      <c r="D14" s="89"/>
      <c r="E14" s="55">
        <v>760</v>
      </c>
      <c r="F14" s="56" t="s">
        <v>1</v>
      </c>
      <c r="G14" s="55">
        <v>825</v>
      </c>
      <c r="H14" s="56" t="s">
        <v>1</v>
      </c>
      <c r="I14" s="55">
        <v>681</v>
      </c>
      <c r="J14" s="56" t="s">
        <v>1</v>
      </c>
      <c r="K14" s="55">
        <v>685</v>
      </c>
      <c r="L14" s="56" t="s">
        <v>1</v>
      </c>
      <c r="M14" s="55">
        <v>785</v>
      </c>
      <c r="N14" s="56" t="s">
        <v>1</v>
      </c>
      <c r="O14" s="55">
        <v>999</v>
      </c>
      <c r="P14" s="56" t="s">
        <v>1</v>
      </c>
      <c r="Q14" s="57">
        <v>756</v>
      </c>
      <c r="R14" s="56" t="s">
        <v>1</v>
      </c>
      <c r="S14" s="58">
        <v>939</v>
      </c>
      <c r="T14" s="56" t="s">
        <v>1</v>
      </c>
      <c r="U14" s="58">
        <v>827</v>
      </c>
      <c r="V14" s="56" t="s">
        <v>1</v>
      </c>
      <c r="W14" s="58">
        <v>932</v>
      </c>
      <c r="X14" s="56" t="s">
        <v>1</v>
      </c>
      <c r="Y14" s="58">
        <v>399</v>
      </c>
      <c r="Z14" s="56" t="s">
        <v>1</v>
      </c>
      <c r="AA14" s="58">
        <v>996</v>
      </c>
      <c r="AB14" s="56" t="s">
        <v>1</v>
      </c>
      <c r="AC14" s="58">
        <v>821</v>
      </c>
      <c r="AD14" s="56" t="s">
        <v>1</v>
      </c>
      <c r="AE14" s="58">
        <v>535</v>
      </c>
      <c r="AF14" s="56" t="s">
        <v>1</v>
      </c>
      <c r="AG14" s="59">
        <f t="shared" si="0"/>
        <v>10940</v>
      </c>
      <c r="AH14" s="60" t="s">
        <v>1</v>
      </c>
    </row>
    <row r="15" spans="31:32" ht="12.75">
      <c r="AE15" s="12"/>
      <c r="AF15" s="13"/>
    </row>
  </sheetData>
  <sheetProtection/>
  <mergeCells count="11">
    <mergeCell ref="C12:D12"/>
    <mergeCell ref="C13:D13"/>
    <mergeCell ref="C14:D14"/>
    <mergeCell ref="C9:D9"/>
    <mergeCell ref="C10:D10"/>
    <mergeCell ref="C1:AH2"/>
    <mergeCell ref="C5:D5"/>
    <mergeCell ref="C6:D6"/>
    <mergeCell ref="C7:D7"/>
    <mergeCell ref="C8:D8"/>
    <mergeCell ref="C11:D11"/>
  </mergeCells>
  <printOptions/>
  <pageMargins left="0.22" right="0.54" top="0.17" bottom="0.33" header="0.17" footer="0.33"/>
  <pageSetup horizontalDpi="600" verticalDpi="600" orientation="landscape" paperSize="9" scale="49" r:id="rId2"/>
  <ignoredErrors>
    <ignoredError sqref="F9 F13 H13:P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Admin</cp:lastModifiedBy>
  <cp:lastPrinted>2014-05-26T17:03:18Z</cp:lastPrinted>
  <dcterms:created xsi:type="dcterms:W3CDTF">2005-04-05T07:37:59Z</dcterms:created>
  <dcterms:modified xsi:type="dcterms:W3CDTF">2014-05-26T17:05:42Z</dcterms:modified>
  <cp:category/>
  <cp:version/>
  <cp:contentType/>
  <cp:contentStatus/>
</cp:coreProperties>
</file>